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サーベイランス_2\TB in Japan 2022_a\TB in Japan 2022\TB_in_Japan2022\TB in Japan 2022 UPLOAD\Chap 10\"/>
    </mc:Choice>
  </mc:AlternateContent>
  <xr:revisionPtr revIDLastSave="0" documentId="13_ncr:1_{3B170215-4FAB-4EC1-A2E4-D559204623E9}" xr6:coauthVersionLast="47" xr6:coauthVersionMax="47" xr10:uidLastSave="{00000000-0000-0000-0000-000000000000}"/>
  <bookViews>
    <workbookView xWindow="28680" yWindow="-120" windowWidth="29040" windowHeight="17520" xr2:uid="{9C95684B-B5A3-4C6F-85D5-84C436207D6F}"/>
  </bookViews>
  <sheets>
    <sheet name="2022Table_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1" l="1"/>
  <c r="N13" i="1"/>
  <c r="O9" i="1" s="1"/>
  <c r="L13" i="1"/>
  <c r="M7" i="1" s="1"/>
  <c r="J13" i="1"/>
  <c r="K6" i="1" s="1"/>
  <c r="H13" i="1"/>
  <c r="I8" i="1" s="1"/>
  <c r="F13" i="1"/>
  <c r="G6" i="1" s="1"/>
  <c r="D13" i="1"/>
  <c r="E8" i="1" s="1"/>
  <c r="B13" i="1"/>
  <c r="C6" i="1" s="1"/>
  <c r="K10" i="1" l="1"/>
  <c r="K9" i="1"/>
  <c r="K8" i="1"/>
  <c r="I5" i="1"/>
  <c r="K7" i="1"/>
  <c r="K5" i="1"/>
  <c r="O5" i="1"/>
  <c r="K11" i="1"/>
  <c r="O11" i="1"/>
  <c r="O8" i="1"/>
  <c r="O13" i="1"/>
  <c r="O7" i="1"/>
  <c r="O12" i="1"/>
  <c r="O6" i="1"/>
  <c r="O10" i="1"/>
  <c r="M12" i="1"/>
  <c r="M6" i="1"/>
  <c r="M11" i="1"/>
  <c r="M10" i="1"/>
  <c r="M9" i="1"/>
  <c r="M5" i="1"/>
  <c r="M8" i="1"/>
  <c r="M13" i="1"/>
  <c r="K12" i="1"/>
  <c r="I13" i="1"/>
  <c r="I7" i="1"/>
  <c r="I12" i="1"/>
  <c r="I10" i="1"/>
  <c r="I6" i="1"/>
  <c r="I11" i="1"/>
  <c r="I9" i="1"/>
  <c r="G11" i="1"/>
  <c r="G10" i="1"/>
  <c r="G5" i="1"/>
  <c r="G8" i="1"/>
  <c r="G13" i="1"/>
  <c r="G7" i="1"/>
  <c r="G9" i="1"/>
  <c r="G12" i="1"/>
  <c r="E10" i="1"/>
  <c r="E5" i="1"/>
  <c r="E6" i="1"/>
  <c r="E13" i="1"/>
  <c r="E9" i="1"/>
  <c r="E7" i="1"/>
  <c r="E12" i="1"/>
  <c r="E11" i="1"/>
  <c r="C11" i="1"/>
  <c r="C9" i="1"/>
  <c r="C8" i="1"/>
  <c r="C13" i="1"/>
  <c r="C7" i="1"/>
  <c r="C10" i="1"/>
  <c r="C5" i="1"/>
  <c r="C12" i="1"/>
</calcChain>
</file>

<file path=xl/sharedStrings.xml><?xml version="1.0" encoding="utf-8"?>
<sst xmlns="http://schemas.openxmlformats.org/spreadsheetml/2006/main" count="32" uniqueCount="20">
  <si>
    <t>Tx outcome</t>
  </si>
  <si>
    <t>n</t>
  </si>
  <si>
    <t>%</t>
  </si>
  <si>
    <t>Cured</t>
  </si>
  <si>
    <t>Completed</t>
  </si>
  <si>
    <t>Died</t>
  </si>
  <si>
    <t>Failed</t>
  </si>
  <si>
    <t>LTFU</t>
  </si>
  <si>
    <t>Still on tx</t>
  </si>
  <si>
    <t>Not evaluated</t>
  </si>
  <si>
    <t>Transferred-out</t>
    <phoneticPr fontId="4"/>
  </si>
  <si>
    <t>Total</t>
    <phoneticPr fontId="4"/>
  </si>
  <si>
    <t>0-64</t>
  </si>
  <si>
    <t>65-69</t>
  </si>
  <si>
    <t>70-74</t>
  </si>
  <si>
    <t>75-79</t>
  </si>
  <si>
    <t>80-84</t>
  </si>
  <si>
    <t>85-89</t>
  </si>
  <si>
    <t>90+</t>
    <phoneticPr fontId="4"/>
  </si>
  <si>
    <t>Table 24: Treatment outcomes at 12 months for drug sensitive cases notified in 2020, by age groups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</si>
</sst>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7" x14ac:knownFonts="1">
    <font>
      <sz val="11"/>
      <color theme="1"/>
      <name val="游ゴシック"/>
      <family val="2"/>
      <charset val="128"/>
      <scheme val="minor"/>
    </font>
    <font>
      <sz val="10.5"/>
      <color theme="1"/>
      <name val="Century"/>
      <family val="1"/>
    </font>
    <font>
      <b/>
      <sz val="9"/>
      <color rgb="FF000000"/>
      <name val="Trebuchet MS"/>
      <family val="2"/>
    </font>
    <font>
      <sz val="9"/>
      <color rgb="FF000000"/>
      <name val="Trebuchet MS"/>
      <family val="2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0"/>
      <color theme="1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2" borderId="1" xfId="0" applyFont="1" applyFill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8" fontId="3" fillId="2" borderId="0" xfId="1" applyFont="1" applyFill="1" applyAlignment="1">
      <alignment horizontal="center" vertical="center"/>
    </xf>
    <xf numFmtId="38" fontId="3" fillId="2" borderId="2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176" fontId="3" fillId="2" borderId="0" xfId="0" applyNumberFormat="1" applyFont="1" applyFill="1" applyAlignment="1">
      <alignment horizontal="center" vertical="center"/>
    </xf>
    <xf numFmtId="176" fontId="3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644C9-E77A-410C-BEEB-4A9D398A2951}">
  <dimension ref="A1:O13"/>
  <sheetViews>
    <sheetView tabSelected="1" workbookViewId="0">
      <selection activeCell="A2" sqref="A2"/>
    </sheetView>
  </sheetViews>
  <sheetFormatPr defaultRowHeight="18.75" x14ac:dyDescent="0.4"/>
  <cols>
    <col min="1" max="1" width="12.75" bestFit="1" customWidth="1"/>
    <col min="3" max="3" width="9.5" bestFit="1" customWidth="1"/>
    <col min="5" max="5" width="9.5" bestFit="1" customWidth="1"/>
    <col min="7" max="7" width="9.5" bestFit="1" customWidth="1"/>
    <col min="9" max="9" width="9.5" bestFit="1" customWidth="1"/>
    <col min="11" max="11" width="9.5" bestFit="1" customWidth="1"/>
    <col min="13" max="13" width="9.5" bestFit="1" customWidth="1"/>
    <col min="15" max="15" width="9.5" bestFit="1" customWidth="1"/>
  </cols>
  <sheetData>
    <row r="1" spans="1:15" x14ac:dyDescent="0.4">
      <c r="A1" s="12" t="s">
        <v>19</v>
      </c>
    </row>
    <row r="2" spans="1:15" ht="19.5" thickBot="1" x14ac:dyDescent="0.45"/>
    <row r="3" spans="1:15" ht="19.5" thickBot="1" x14ac:dyDescent="0.45">
      <c r="A3" s="1"/>
      <c r="B3" s="11" t="s">
        <v>12</v>
      </c>
      <c r="C3" s="11"/>
      <c r="D3" s="10" t="s">
        <v>13</v>
      </c>
      <c r="E3" s="10"/>
      <c r="F3" s="10" t="s">
        <v>14</v>
      </c>
      <c r="G3" s="10"/>
      <c r="H3" s="10" t="s">
        <v>15</v>
      </c>
      <c r="I3" s="10"/>
      <c r="J3" s="10" t="s">
        <v>16</v>
      </c>
      <c r="K3" s="10"/>
      <c r="L3" s="10" t="s">
        <v>17</v>
      </c>
      <c r="M3" s="10"/>
      <c r="N3" s="10" t="s">
        <v>18</v>
      </c>
      <c r="O3" s="10"/>
    </row>
    <row r="4" spans="1:15" ht="19.5" thickBot="1" x14ac:dyDescent="0.45">
      <c r="A4" s="3" t="s">
        <v>0</v>
      </c>
      <c r="B4" s="2" t="s">
        <v>1</v>
      </c>
      <c r="C4" s="2" t="s">
        <v>2</v>
      </c>
      <c r="D4" s="2" t="s">
        <v>1</v>
      </c>
      <c r="E4" s="2" t="s">
        <v>2</v>
      </c>
      <c r="F4" s="2" t="s">
        <v>1</v>
      </c>
      <c r="G4" s="2" t="s">
        <v>2</v>
      </c>
      <c r="H4" s="2" t="s">
        <v>1</v>
      </c>
      <c r="I4" s="2" t="s">
        <v>2</v>
      </c>
      <c r="J4" s="2" t="s">
        <v>1</v>
      </c>
      <c r="K4" s="2" t="s">
        <v>2</v>
      </c>
      <c r="L4" s="2" t="s">
        <v>1</v>
      </c>
      <c r="M4" s="2" t="s">
        <v>2</v>
      </c>
      <c r="N4" s="2" t="s">
        <v>1</v>
      </c>
      <c r="O4" s="2" t="s">
        <v>2</v>
      </c>
    </row>
    <row r="5" spans="1:15" x14ac:dyDescent="0.4">
      <c r="A5" s="6" t="s">
        <v>3</v>
      </c>
      <c r="B5" s="4">
        <v>934</v>
      </c>
      <c r="C5" s="8">
        <f>B5/$B$13*100</f>
        <v>23.627624588919808</v>
      </c>
      <c r="D5" s="4">
        <v>180</v>
      </c>
      <c r="E5" s="8">
        <f>D5/$D$13*100</f>
        <v>24.128686327077748</v>
      </c>
      <c r="F5" s="4">
        <v>249</v>
      </c>
      <c r="G5" s="8">
        <f>F5/$F$13*100</f>
        <v>23.512747875354105</v>
      </c>
      <c r="H5" s="4">
        <v>333</v>
      </c>
      <c r="I5" s="8">
        <f>H5/$H$13*100</f>
        <v>22.761449077238552</v>
      </c>
      <c r="J5" s="4">
        <v>315</v>
      </c>
      <c r="K5" s="8">
        <f>J5/$J$13*100</f>
        <v>17.907902217168843</v>
      </c>
      <c r="L5" s="4">
        <v>317</v>
      </c>
      <c r="M5" s="8">
        <f>L5/$L$13*100</f>
        <v>16.852737905369484</v>
      </c>
      <c r="N5" s="4">
        <v>230</v>
      </c>
      <c r="O5" s="8">
        <f>N5/$N$13*100</f>
        <v>13.333333333333334</v>
      </c>
    </row>
    <row r="6" spans="1:15" x14ac:dyDescent="0.4">
      <c r="A6" s="6" t="s">
        <v>4</v>
      </c>
      <c r="B6" s="4">
        <v>2333</v>
      </c>
      <c r="C6" s="8">
        <f t="shared" ref="C6:C13" si="0">B6/$B$13*100</f>
        <v>59.018466987098407</v>
      </c>
      <c r="D6" s="4">
        <v>393</v>
      </c>
      <c r="E6" s="8">
        <f>D6/$D$13*100</f>
        <v>52.680965147453087</v>
      </c>
      <c r="F6" s="4">
        <v>540</v>
      </c>
      <c r="G6" s="8">
        <f t="shared" ref="G6:G13" si="1">F6/$F$13*100</f>
        <v>50.991501416430594</v>
      </c>
      <c r="H6" s="4">
        <v>660</v>
      </c>
      <c r="I6" s="8">
        <f t="shared" ref="I6:I12" si="2">H6/$H$13*100</f>
        <v>45.112781954887218</v>
      </c>
      <c r="J6" s="4">
        <v>715</v>
      </c>
      <c r="K6" s="8">
        <f t="shared" ref="K6:K13" si="3">J6/$J$13*100</f>
        <v>40.648095508811828</v>
      </c>
      <c r="L6" s="4">
        <v>619</v>
      </c>
      <c r="M6" s="8">
        <f t="shared" ref="M6:M13" si="4">L6/$L$13*100</f>
        <v>32.908027644869755</v>
      </c>
      <c r="N6" s="4">
        <v>407</v>
      </c>
      <c r="O6" s="8">
        <f t="shared" ref="O6:O13" si="5">N6/$N$13*100</f>
        <v>23.594202898550726</v>
      </c>
    </row>
    <row r="7" spans="1:15" x14ac:dyDescent="0.4">
      <c r="A7" s="6" t="s">
        <v>5</v>
      </c>
      <c r="B7" s="4">
        <v>107</v>
      </c>
      <c r="C7" s="8">
        <f t="shared" si="0"/>
        <v>2.7068049582595495</v>
      </c>
      <c r="D7" s="4">
        <v>106</v>
      </c>
      <c r="E7" s="8">
        <f t="shared" ref="E7:E13" si="6">D7/$D$13*100</f>
        <v>14.209115281501342</v>
      </c>
      <c r="F7" s="4">
        <v>178</v>
      </c>
      <c r="G7" s="8">
        <f t="shared" si="1"/>
        <v>16.80830972615675</v>
      </c>
      <c r="H7" s="4">
        <v>331</v>
      </c>
      <c r="I7" s="8">
        <f t="shared" si="2"/>
        <v>22.624743677375257</v>
      </c>
      <c r="J7" s="4">
        <v>566</v>
      </c>
      <c r="K7" s="8">
        <f t="shared" si="3"/>
        <v>32.177373507674815</v>
      </c>
      <c r="L7" s="4">
        <v>796</v>
      </c>
      <c r="M7" s="8">
        <f t="shared" si="4"/>
        <v>42.317916002126523</v>
      </c>
      <c r="N7" s="4">
        <v>929</v>
      </c>
      <c r="O7" s="8">
        <f t="shared" si="5"/>
        <v>53.855072463768117</v>
      </c>
    </row>
    <row r="8" spans="1:15" x14ac:dyDescent="0.4">
      <c r="A8" s="6" t="s">
        <v>6</v>
      </c>
      <c r="B8" s="4">
        <v>4</v>
      </c>
      <c r="C8" s="8">
        <f t="shared" si="0"/>
        <v>0.10118897040222614</v>
      </c>
      <c r="D8" s="4">
        <v>0</v>
      </c>
      <c r="E8" s="8">
        <f t="shared" si="6"/>
        <v>0</v>
      </c>
      <c r="F8" s="4">
        <v>2</v>
      </c>
      <c r="G8" s="8">
        <f t="shared" si="1"/>
        <v>0.18885741265344666</v>
      </c>
      <c r="H8" s="4">
        <v>0</v>
      </c>
      <c r="I8" s="8">
        <f t="shared" si="2"/>
        <v>0</v>
      </c>
      <c r="J8" s="4">
        <v>1</v>
      </c>
      <c r="K8" s="8">
        <f t="shared" si="3"/>
        <v>5.6850483229107442E-2</v>
      </c>
      <c r="L8" s="4">
        <v>3</v>
      </c>
      <c r="M8" s="8">
        <f t="shared" si="4"/>
        <v>0.15948963317384371</v>
      </c>
      <c r="N8" s="4">
        <v>4</v>
      </c>
      <c r="O8" s="8">
        <f t="shared" si="5"/>
        <v>0.2318840579710145</v>
      </c>
    </row>
    <row r="9" spans="1:15" x14ac:dyDescent="0.4">
      <c r="A9" s="6" t="s">
        <v>7</v>
      </c>
      <c r="B9" s="4">
        <v>68</v>
      </c>
      <c r="C9" s="8">
        <f t="shared" si="0"/>
        <v>1.7202124968378447</v>
      </c>
      <c r="D9" s="4">
        <v>17</v>
      </c>
      <c r="E9" s="8">
        <f t="shared" si="6"/>
        <v>2.2788203753351208</v>
      </c>
      <c r="F9" s="4">
        <v>25</v>
      </c>
      <c r="G9" s="8">
        <f t="shared" si="1"/>
        <v>2.3607176581680833</v>
      </c>
      <c r="H9" s="4">
        <v>27</v>
      </c>
      <c r="I9" s="8">
        <f t="shared" si="2"/>
        <v>1.8455228981544769</v>
      </c>
      <c r="J9" s="4">
        <v>35</v>
      </c>
      <c r="K9" s="8">
        <f t="shared" si="3"/>
        <v>1.9897669130187607</v>
      </c>
      <c r="L9" s="4">
        <v>23</v>
      </c>
      <c r="M9" s="8">
        <f t="shared" si="4"/>
        <v>1.2227538543328018</v>
      </c>
      <c r="N9" s="4">
        <v>27</v>
      </c>
      <c r="O9" s="8">
        <f t="shared" si="5"/>
        <v>1.5652173913043479</v>
      </c>
    </row>
    <row r="10" spans="1:15" x14ac:dyDescent="0.4">
      <c r="A10" s="7" t="s">
        <v>10</v>
      </c>
      <c r="B10" s="4">
        <v>188</v>
      </c>
      <c r="C10" s="8">
        <f t="shared" si="0"/>
        <v>4.7558816089046294</v>
      </c>
      <c r="D10" s="4">
        <v>10</v>
      </c>
      <c r="E10" s="8">
        <f t="shared" si="6"/>
        <v>1.3404825737265416</v>
      </c>
      <c r="F10" s="4">
        <v>11</v>
      </c>
      <c r="G10" s="8">
        <f t="shared" si="1"/>
        <v>1.0387157695939566</v>
      </c>
      <c r="H10" s="4">
        <v>9</v>
      </c>
      <c r="I10" s="8">
        <f t="shared" si="2"/>
        <v>0.61517429938482571</v>
      </c>
      <c r="J10" s="4">
        <v>17</v>
      </c>
      <c r="K10" s="8">
        <f t="shared" si="3"/>
        <v>0.96645821489482664</v>
      </c>
      <c r="L10" s="4">
        <v>20</v>
      </c>
      <c r="M10" s="8">
        <f t="shared" si="4"/>
        <v>1.063264221158958</v>
      </c>
      <c r="N10" s="4">
        <v>21</v>
      </c>
      <c r="O10" s="8">
        <f t="shared" si="5"/>
        <v>1.2173913043478262</v>
      </c>
    </row>
    <row r="11" spans="1:15" x14ac:dyDescent="0.4">
      <c r="A11" s="7" t="s">
        <v>8</v>
      </c>
      <c r="B11" s="4">
        <v>306</v>
      </c>
      <c r="C11" s="8">
        <f t="shared" si="0"/>
        <v>7.7409562357703008</v>
      </c>
      <c r="D11" s="4">
        <v>38</v>
      </c>
      <c r="E11" s="8">
        <f t="shared" si="6"/>
        <v>5.0938337801608577</v>
      </c>
      <c r="F11" s="4">
        <v>51</v>
      </c>
      <c r="G11" s="8">
        <f t="shared" si="1"/>
        <v>4.8158640226628888</v>
      </c>
      <c r="H11" s="4">
        <v>100</v>
      </c>
      <c r="I11" s="8">
        <f t="shared" si="2"/>
        <v>6.8352699931647303</v>
      </c>
      <c r="J11" s="4">
        <v>108</v>
      </c>
      <c r="K11" s="8">
        <f t="shared" si="3"/>
        <v>6.1398521887436042</v>
      </c>
      <c r="L11" s="4">
        <v>101</v>
      </c>
      <c r="M11" s="8">
        <f t="shared" si="4"/>
        <v>5.3694843168527377</v>
      </c>
      <c r="N11" s="4">
        <v>105</v>
      </c>
      <c r="O11" s="8">
        <f t="shared" si="5"/>
        <v>6.0869565217391308</v>
      </c>
    </row>
    <row r="12" spans="1:15" x14ac:dyDescent="0.4">
      <c r="A12" s="6" t="s">
        <v>9</v>
      </c>
      <c r="B12" s="4">
        <v>13</v>
      </c>
      <c r="C12" s="8">
        <f t="shared" si="0"/>
        <v>0.32886415380723505</v>
      </c>
      <c r="D12" s="4">
        <v>2</v>
      </c>
      <c r="E12" s="8">
        <f t="shared" si="6"/>
        <v>0.26809651474530832</v>
      </c>
      <c r="F12" s="4">
        <v>3</v>
      </c>
      <c r="G12" s="8">
        <f t="shared" si="1"/>
        <v>0.28328611898016998</v>
      </c>
      <c r="H12" s="4">
        <v>3</v>
      </c>
      <c r="I12" s="8">
        <f t="shared" si="2"/>
        <v>0.20505809979494191</v>
      </c>
      <c r="J12" s="4">
        <v>2</v>
      </c>
      <c r="K12" s="8">
        <f t="shared" si="3"/>
        <v>0.11370096645821488</v>
      </c>
      <c r="L12" s="4">
        <v>2</v>
      </c>
      <c r="M12" s="8">
        <f t="shared" si="4"/>
        <v>0.10632642211589581</v>
      </c>
      <c r="N12" s="4">
        <v>2</v>
      </c>
      <c r="O12" s="8">
        <f t="shared" si="5"/>
        <v>0.11594202898550725</v>
      </c>
    </row>
    <row r="13" spans="1:15" ht="19.5" thickBot="1" x14ac:dyDescent="0.45">
      <c r="A13" s="2" t="s">
        <v>11</v>
      </c>
      <c r="B13" s="5">
        <f>SUM(B5:B12)</f>
        <v>3953</v>
      </c>
      <c r="C13" s="9">
        <f t="shared" si="0"/>
        <v>100</v>
      </c>
      <c r="D13" s="5">
        <f>SUM(D5:D12)</f>
        <v>746</v>
      </c>
      <c r="E13" s="9">
        <f t="shared" si="6"/>
        <v>100</v>
      </c>
      <c r="F13" s="5">
        <f>SUM(F5:F12)</f>
        <v>1059</v>
      </c>
      <c r="G13" s="9">
        <f t="shared" si="1"/>
        <v>100</v>
      </c>
      <c r="H13" s="5">
        <f>SUM(H5:H12)</f>
        <v>1463</v>
      </c>
      <c r="I13" s="9">
        <f>H13/$H$13*100</f>
        <v>100</v>
      </c>
      <c r="J13" s="5">
        <f>SUM(J5:J12)</f>
        <v>1759</v>
      </c>
      <c r="K13" s="9">
        <f t="shared" si="3"/>
        <v>100</v>
      </c>
      <c r="L13" s="5">
        <f>SUM(L5:L12)</f>
        <v>1881</v>
      </c>
      <c r="M13" s="9">
        <f t="shared" si="4"/>
        <v>100</v>
      </c>
      <c r="N13" s="5">
        <f>SUM(N5:N12)</f>
        <v>1725</v>
      </c>
      <c r="O13" s="9">
        <f t="shared" si="5"/>
        <v>100</v>
      </c>
    </row>
  </sheetData>
  <mergeCells count="7">
    <mergeCell ref="N3:O3"/>
    <mergeCell ref="B3:C3"/>
    <mergeCell ref="D3:E3"/>
    <mergeCell ref="F3:G3"/>
    <mergeCell ref="H3:I3"/>
    <mergeCell ref="J3:K3"/>
    <mergeCell ref="L3:M3"/>
  </mergeCells>
  <phoneticPr fontId="4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2022Table_24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BTBC</dc:creator>
  <cp:lastModifiedBy>BTBC</cp:lastModifiedBy>
  <dcterms:created xsi:type="dcterms:W3CDTF">2021-09-16T01:34:50Z</dcterms:created>
  <dcterms:modified xsi:type="dcterms:W3CDTF">2022-11-10T06:53:58Z</dcterms:modified>
</cp:coreProperties>
</file>